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806" activeTab="1"/>
  </bookViews>
  <sheets>
    <sheet name="CPI 1 " sheetId="1" r:id="rId1"/>
    <sheet name="CPI 2 REBASED " sheetId="2" r:id="rId2"/>
    <sheet name="CPI 3" sheetId="3" r:id="rId3"/>
    <sheet name="Sheet2" sheetId="4" state="hidden" r:id="rId4"/>
    <sheet name="Sheet1" sheetId="5" state="hidden" r:id="rId5"/>
  </sheets>
  <definedNames>
    <definedName name="_xlnm.Print_Titles" localSheetId="1">'CPI 2 REBASED '!$2:$3</definedName>
  </definedNames>
  <calcPr fullCalcOnLoad="1"/>
</workbook>
</file>

<file path=xl/sharedStrings.xml><?xml version="1.0" encoding="utf-8"?>
<sst xmlns="http://schemas.openxmlformats.org/spreadsheetml/2006/main" count="531" uniqueCount="181">
  <si>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</si>
  <si>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</si>
  <si>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</si>
  <si>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</si>
  <si>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</si>
  <si>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</si>
  <si>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</si>
  <si>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</si>
  <si>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</si>
  <si>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</si>
  <si>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</si>
  <si>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</si>
  <si>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</si>
  <si>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</si>
  <si>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</si>
  <si>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</si>
  <si>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</si>
  <si>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</si>
  <si>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</si>
  <si>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</si>
  <si>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</si>
  <si>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</si>
  <si>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</si>
  <si>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</si>
  <si>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</si>
  <si>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</si>
  <si>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</si>
  <si>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</si>
  <si>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</si>
  <si>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</si>
  <si>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</si>
  <si>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</si>
  <si>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</si>
  <si>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</si>
  <si>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</si>
  <si>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</si>
  <si>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</si>
  <si>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</si>
  <si>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</si>
  <si>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</si>
  <si>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</si>
  <si>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</si>
  <si>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</si>
  <si>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</si>
  <si>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</si>
  <si>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</si>
  <si>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</si>
  <si>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</si>
  <si>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</si>
  <si>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</si>
  <si>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</si>
  <si>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</si>
  <si>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</si>
  <si>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</si>
  <si>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</si>
  <si>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</si>
  <si>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</si>
  <si>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</si>
  <si>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</si>
  <si>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</si>
  <si>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</si>
  <si>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</si>
  <si>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</si>
  <si>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</si>
  <si>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</si>
  <si>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</si>
  <si>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</si>
  <si>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</si>
  <si>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</si>
  <si>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</si>
  <si>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</si>
  <si>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</si>
  <si>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</si>
  <si>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</si>
  <si>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</si>
  <si>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</si>
  <si>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</si>
  <si>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</si>
  <si>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</si>
  <si>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</si>
  <si>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</si>
  <si>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</si>
  <si>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</si>
  <si>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</si>
  <si>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</si>
  <si>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</si>
  <si>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</si>
  <si>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</si>
  <si>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</si>
  <si>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</si>
  <si>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</si>
  <si>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</si>
  <si>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</si>
  <si>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</si>
  <si>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</si>
  <si>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</si>
  <si>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</si>
  <si>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</si>
  <si>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</si>
  <si>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</si>
  <si>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</si>
  <si>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</si>
  <si>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</si>
  <si>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</si>
  <si>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</si>
  <si>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</si>
  <si>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</si>
  <si>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</si>
  <si>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</si>
  <si>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</si>
  <si>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</si>
  <si>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</si>
  <si>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</si>
  <si>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</si>
  <si>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</si>
  <si>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</si>
  <si>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</si>
  <si>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</si>
  <si>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</si>
  <si>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</si>
  <si>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</si>
  <si>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</si>
  <si>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</si>
  <si>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</si>
  <si>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</si>
  <si>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</si>
  <si>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</si>
  <si>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</si>
  <si>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</si>
  <si>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</si>
  <si>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</si>
  <si>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</si>
  <si>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</si>
  <si>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</si>
  <si>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</si>
  <si>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</si>
  <si>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</si>
  <si>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</si>
  <si>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</si>
  <si>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</si>
  <si>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</si>
  <si>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</si>
  <si>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</si>
  <si>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</si>
  <si>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</si>
  <si>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</si>
  <si>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</si>
  <si>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</si>
  <si>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</si>
  <si>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</si>
  <si>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</si>
  <si>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</si>
  <si>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</si>
  <si>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</si>
  <si>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</si>
  <si>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</si>
  <si>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</si>
  <si>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</si>
  <si>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</si>
  <si>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</si>
  <si>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</si>
  <si>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</si>
  <si>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</si>
  <si>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</si>
  <si>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</si>
  <si>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</si>
  <si>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</si>
  <si>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</si>
  <si>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</si>
  <si>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</si>
  <si>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</si>
  <si>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</si>
  <si>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</si>
  <si>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</si>
  <si>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</si>
  <si>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 xml:space="preserve">Jan </t>
  </si>
  <si>
    <t>The annual average Month on Month rate of Inflation from Jan-Dec 2019</t>
  </si>
  <si>
    <t>Change in % from Feb 2020 to Mar 2020</t>
  </si>
  <si>
    <t>Change in % Mar 2019 to Mar 2020</t>
  </si>
  <si>
    <t>Mean Month on Month rate of Inflation from Jan to Mar 2020</t>
  </si>
  <si>
    <t>Mean Month on Month rate of Inflation from Jan  to Mar 2019</t>
  </si>
</sst>
</file>

<file path=xl/styles.xml><?xml version="1.0" encoding="utf-8"?>
<styleSheet xmlns="http://schemas.openxmlformats.org/spreadsheetml/2006/main">
  <numFmts count="5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_ * #,##0.00_ ;_ * \-#,##0.00_ ;_ * &quot;-&quot;??_ ;_ @_ "/>
    <numFmt numFmtId="174" formatCode="_-&quot;£&quot;* #,##0.00_-;\-&quot;£&quot;* #,##0.00_-;_-&quot;£&quot;* &quot;-&quot;??_-;_-@_-"/>
    <numFmt numFmtId="175" formatCode="_-* #,##0.000_-;\-* #,##0.000_-;_-* &quot;-&quot;??_-;_-@_-"/>
    <numFmt numFmtId="176" formatCode="_-* #,##0_-;\-* #,##0_-;_-* &quot;-&quot;??_-;_-@_-"/>
    <numFmt numFmtId="177" formatCode="_ * #,##0_ ;_ * \-#,##0_ ;_ * &quot;-&quot;??_ ;_ @_ 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0_-;\-* #,##0.0000000000_-;_-* &quot;-&quot;??_-;_-@_-"/>
    <numFmt numFmtId="181" formatCode="_-* #,##0.00_-;_-* #,##0.00\-;_-* &quot;-&quot;??_-;_-@_-"/>
    <numFmt numFmtId="182" formatCode="#,##0.0"/>
    <numFmt numFmtId="183" formatCode="0.000"/>
    <numFmt numFmtId="184" formatCode="0.00000"/>
    <numFmt numFmtId="185" formatCode="0.0"/>
    <numFmt numFmtId="186" formatCode="_-* #,##0.0_-;\-* #,##0.0_-;_-* &quot;-&quot;??_-;_-@_-"/>
    <numFmt numFmtId="187" formatCode="[$-409]d\-mmm\-yy;@"/>
    <numFmt numFmtId="188" formatCode="#,##0.000"/>
    <numFmt numFmtId="189" formatCode="#,##0.00000"/>
    <numFmt numFmtId="190" formatCode="#,##0.000000"/>
    <numFmt numFmtId="191" formatCode="0.0E+00"/>
    <numFmt numFmtId="192" formatCode="#,##0.0000"/>
    <numFmt numFmtId="193" formatCode="0.0000"/>
    <numFmt numFmtId="194" formatCode="0.000000E+00"/>
    <numFmt numFmtId="195" formatCode="0.0000000E+00"/>
    <numFmt numFmtId="196" formatCode="#,##0.0000000"/>
    <numFmt numFmtId="197" formatCode="#,##0.0000000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0E+00"/>
    <numFmt numFmtId="204" formatCode="0.0000000"/>
    <numFmt numFmtId="205" formatCode="0.00000000"/>
    <numFmt numFmtId="206" formatCode="_(* #,##0.0000000_);_(* \(#,##0.0000000\);_(* &quot;-&quot;???????_);_(@_)"/>
    <numFmt numFmtId="207" formatCode="0.0000000000"/>
    <numFmt numFmtId="208" formatCode="0.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82" fontId="3" fillId="0" borderId="0" xfId="66" applyNumberFormat="1" applyFont="1" applyAlignment="1">
      <alignment horizontal="center"/>
    </xf>
    <xf numFmtId="182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3" fillId="0" borderId="0" xfId="66" applyNumberFormat="1" applyFont="1" applyAlignment="1">
      <alignment horizontal="center" vertical="center"/>
    </xf>
    <xf numFmtId="182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82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82" fontId="14" fillId="0" borderId="11" xfId="66" applyNumberFormat="1" applyFont="1" applyBorder="1" applyAlignment="1">
      <alignment horizontal="center"/>
    </xf>
    <xf numFmtId="182" fontId="15" fillId="0" borderId="11" xfId="66" applyNumberFormat="1" applyFont="1" applyBorder="1" applyAlignment="1">
      <alignment horizontal="right"/>
    </xf>
    <xf numFmtId="182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82" fontId="15" fillId="0" borderId="0" xfId="66" applyNumberFormat="1" applyFont="1" applyAlignment="1">
      <alignment horizontal="center"/>
    </xf>
    <xf numFmtId="182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171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8" fontId="69" fillId="0" borderId="0" xfId="68" applyNumberFormat="1" applyFont="1" applyFill="1" applyAlignment="1">
      <alignment horizontal="right"/>
    </xf>
    <xf numFmtId="178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8" fontId="70" fillId="0" borderId="0" xfId="68" applyNumberFormat="1" applyFont="1" applyFill="1" applyBorder="1" applyAlignment="1">
      <alignment horizontal="right"/>
    </xf>
    <xf numFmtId="178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8" fontId="19" fillId="0" borderId="0" xfId="68" applyNumberFormat="1" applyFont="1" applyFill="1" applyBorder="1" applyAlignment="1">
      <alignment horizontal="right"/>
    </xf>
    <xf numFmtId="178" fontId="20" fillId="0" borderId="0" xfId="68" applyNumberFormat="1" applyFont="1" applyFill="1" applyBorder="1" applyAlignment="1">
      <alignment horizontal="right"/>
    </xf>
    <xf numFmtId="171" fontId="68" fillId="0" borderId="0" xfId="0" applyNumberFormat="1" applyFont="1" applyAlignment="1">
      <alignment/>
    </xf>
    <xf numFmtId="171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82" fontId="15" fillId="0" borderId="0" xfId="66" applyNumberFormat="1" applyFont="1" applyBorder="1" applyAlignment="1">
      <alignment horizontal="right"/>
    </xf>
    <xf numFmtId="182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82" fontId="14" fillId="0" borderId="0" xfId="66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8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82" fontId="22" fillId="0" borderId="0" xfId="66" applyNumberFormat="1" applyFont="1" applyBorder="1" applyAlignment="1">
      <alignment horizontal="right"/>
    </xf>
    <xf numFmtId="190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83" fontId="68" fillId="0" borderId="0" xfId="0" applyNumberFormat="1" applyFont="1" applyAlignment="1">
      <alignment/>
    </xf>
    <xf numFmtId="184" fontId="68" fillId="0" borderId="0" xfId="0" applyNumberFormat="1" applyFont="1" applyAlignment="1">
      <alignment horizontal="right"/>
    </xf>
    <xf numFmtId="182" fontId="8" fillId="0" borderId="0" xfId="66" applyNumberFormat="1" applyFont="1" applyAlignment="1">
      <alignment horizontal="right"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 vertical="top"/>
      <protection/>
    </xf>
    <xf numFmtId="0" fontId="68" fillId="0" borderId="0" xfId="0" applyFont="1" applyFill="1" applyAlignment="1">
      <alignment horizontal="center"/>
    </xf>
    <xf numFmtId="193" fontId="20" fillId="0" borderId="0" xfId="143" applyNumberFormat="1" applyFont="1" applyFill="1" applyAlignment="1">
      <alignment horizontal="center"/>
      <protection/>
    </xf>
    <xf numFmtId="182" fontId="15" fillId="0" borderId="11" xfId="66" applyNumberFormat="1" applyFont="1" applyBorder="1" applyAlignment="1">
      <alignment horizontal="center"/>
    </xf>
    <xf numFmtId="182" fontId="15" fillId="0" borderId="0" xfId="66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0" sqref="O20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7" customWidth="1"/>
    <col min="17" max="17" width="9.28125" style="82" bestFit="1" customWidth="1"/>
    <col min="18" max="18" width="9.28125" style="9" bestFit="1" customWidth="1"/>
    <col min="19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80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0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78"/>
      <c r="Q4" s="81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9"/>
      <c r="Q5" s="81"/>
    </row>
    <row r="6" spans="1:19" ht="12.75">
      <c r="A6" s="5">
        <v>2019</v>
      </c>
      <c r="B6" s="26" t="s">
        <v>129</v>
      </c>
      <c r="C6" s="27">
        <v>100</v>
      </c>
      <c r="D6" s="27">
        <v>100</v>
      </c>
      <c r="E6" s="27">
        <v>100</v>
      </c>
      <c r="F6" s="27">
        <v>100</v>
      </c>
      <c r="G6" s="27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27">
        <v>100</v>
      </c>
      <c r="N6" s="27">
        <v>100</v>
      </c>
      <c r="O6" s="27">
        <v>100</v>
      </c>
      <c r="P6" s="27"/>
      <c r="R6" s="28"/>
      <c r="S6" s="59"/>
    </row>
    <row r="7" spans="2:19" ht="12.75">
      <c r="B7" s="26" t="s">
        <v>132</v>
      </c>
      <c r="C7" s="27">
        <v>105.0960537909854</v>
      </c>
      <c r="D7" s="27">
        <v>114.28521979735106</v>
      </c>
      <c r="E7" s="27">
        <v>105.56116406332589</v>
      </c>
      <c r="F7" s="27">
        <v>102.34448126577043</v>
      </c>
      <c r="G7" s="27">
        <v>105.20216659355447</v>
      </c>
      <c r="H7" s="27">
        <v>102.30176050995658</v>
      </c>
      <c r="I7" s="27">
        <v>103.06433450691205</v>
      </c>
      <c r="J7" s="27">
        <v>100.13832785915564</v>
      </c>
      <c r="K7" s="27">
        <v>103.92010335755171</v>
      </c>
      <c r="L7" s="27">
        <v>103.65628108648805</v>
      </c>
      <c r="M7" s="27">
        <v>104.54316535359114</v>
      </c>
      <c r="N7" s="27">
        <v>105.16492527322767</v>
      </c>
      <c r="O7" s="27">
        <v>104.38064097452677</v>
      </c>
      <c r="P7" s="27">
        <f aca="true" t="shared" si="0" ref="P7:P16">O7/O6*100-100</f>
        <v>4.38064097452677</v>
      </c>
      <c r="R7" s="28"/>
      <c r="S7" s="59"/>
    </row>
    <row r="8" spans="2:19" ht="12.75">
      <c r="B8" s="26" t="s">
        <v>136</v>
      </c>
      <c r="C8" s="27">
        <v>113.34140532315563</v>
      </c>
      <c r="D8" s="27">
        <v>128.05433448132342</v>
      </c>
      <c r="E8" s="27">
        <v>112.49400918019043</v>
      </c>
      <c r="F8" s="27">
        <v>103.01044081555584</v>
      </c>
      <c r="G8" s="27">
        <v>111.34854288715547</v>
      </c>
      <c r="H8" s="27">
        <v>122.65967588517155</v>
      </c>
      <c r="I8" s="27">
        <v>106.57251291304085</v>
      </c>
      <c r="J8" s="27">
        <v>103.64655648138039</v>
      </c>
      <c r="K8" s="27">
        <v>109.49406482804541</v>
      </c>
      <c r="L8" s="27">
        <v>110.83644867096818</v>
      </c>
      <c r="M8" s="27">
        <v>125.18237976086702</v>
      </c>
      <c r="N8" s="27">
        <v>110.79129427636944</v>
      </c>
      <c r="O8" s="27">
        <v>110.1427222261563</v>
      </c>
      <c r="P8" s="27">
        <f t="shared" si="0"/>
        <v>5.520258543953275</v>
      </c>
      <c r="R8" s="28"/>
      <c r="S8" s="59"/>
    </row>
    <row r="9" spans="2:19" ht="12.75">
      <c r="B9" s="26" t="s">
        <v>137</v>
      </c>
      <c r="C9" s="27">
        <v>133.32331685465255</v>
      </c>
      <c r="D9" s="27">
        <v>155.68102396683392</v>
      </c>
      <c r="E9" s="27">
        <v>125.87275816338328</v>
      </c>
      <c r="F9" s="27">
        <v>105.63032090828706</v>
      </c>
      <c r="G9" s="27">
        <v>124.16824460262907</v>
      </c>
      <c r="H9" s="27">
        <v>143.33013500279336</v>
      </c>
      <c r="I9" s="27">
        <v>123.81457475168892</v>
      </c>
      <c r="J9" s="27">
        <v>135.99232307304214</v>
      </c>
      <c r="K9" s="27">
        <v>142.13643345577364</v>
      </c>
      <c r="L9" s="27">
        <v>114.22069947197153</v>
      </c>
      <c r="M9" s="27">
        <v>133.5314830555169</v>
      </c>
      <c r="N9" s="27">
        <v>120.71981069844901</v>
      </c>
      <c r="O9" s="27">
        <v>123.95146001206187</v>
      </c>
      <c r="P9" s="27">
        <f t="shared" si="0"/>
        <v>12.537131375373178</v>
      </c>
      <c r="R9" s="28"/>
      <c r="S9" s="59"/>
    </row>
    <row r="10" spans="2:19" ht="12.75">
      <c r="B10" s="26" t="s">
        <v>138</v>
      </c>
      <c r="C10" s="27">
        <v>206.7496324888407</v>
      </c>
      <c r="D10" s="27">
        <v>219.41308307170078</v>
      </c>
      <c r="E10" s="27">
        <v>201.26307173847135</v>
      </c>
      <c r="F10" s="27">
        <v>124.75515872332174</v>
      </c>
      <c r="G10" s="27">
        <v>203.38604781929646</v>
      </c>
      <c r="H10" s="27">
        <v>210.0167673406048</v>
      </c>
      <c r="I10" s="27">
        <v>175.6877143496569</v>
      </c>
      <c r="J10" s="27">
        <v>139.1533038826366</v>
      </c>
      <c r="K10" s="27">
        <v>192.42165936562537</v>
      </c>
      <c r="L10" s="27">
        <v>114.29380275586823</v>
      </c>
      <c r="M10" s="27">
        <v>171.8704891161119</v>
      </c>
      <c r="N10" s="27">
        <v>164.9442069633075</v>
      </c>
      <c r="O10" s="27">
        <v>172.61249875640786</v>
      </c>
      <c r="P10" s="27">
        <f t="shared" si="0"/>
        <v>39.258140839656676</v>
      </c>
      <c r="R10" s="28"/>
      <c r="S10" s="59"/>
    </row>
    <row r="11" spans="2:19" ht="12.75">
      <c r="B11" s="26" t="s">
        <v>139</v>
      </c>
      <c r="C11" s="27">
        <v>247.88965077981894</v>
      </c>
      <c r="D11" s="27">
        <v>271.4543005046646</v>
      </c>
      <c r="E11" s="27">
        <v>256.9803670081311</v>
      </c>
      <c r="F11" s="27">
        <v>136.22303258997187</v>
      </c>
      <c r="G11" s="27">
        <v>258.33078622666585</v>
      </c>
      <c r="H11" s="27">
        <v>300.9884978771974</v>
      </c>
      <c r="I11" s="27">
        <v>222.05783402442881</v>
      </c>
      <c r="J11" s="27">
        <v>149.55984272987376</v>
      </c>
      <c r="K11" s="27">
        <v>262.01454937551034</v>
      </c>
      <c r="L11" s="27">
        <v>126.92497360018533</v>
      </c>
      <c r="M11" s="27">
        <v>224.30133353060995</v>
      </c>
      <c r="N11" s="27">
        <v>230.57915517394326</v>
      </c>
      <c r="O11" s="27">
        <v>208.92382458397236</v>
      </c>
      <c r="P11" s="27">
        <f t="shared" si="0"/>
        <v>21.036324767424475</v>
      </c>
      <c r="R11" s="28"/>
      <c r="S11" s="59"/>
    </row>
    <row r="12" spans="2:19" ht="12.75">
      <c r="B12" s="26" t="s">
        <v>140</v>
      </c>
      <c r="C12" s="27">
        <v>293.872619254515</v>
      </c>
      <c r="D12" s="27">
        <v>320.56778752360395</v>
      </c>
      <c r="E12" s="27">
        <v>284.77017269848477</v>
      </c>
      <c r="F12" s="27">
        <v>154.8150761345945</v>
      </c>
      <c r="G12" s="27">
        <v>287.22420820376755</v>
      </c>
      <c r="H12" s="27">
        <v>323.46700318688295</v>
      </c>
      <c r="I12" s="27">
        <v>294.58876364055925</v>
      </c>
      <c r="J12" s="27">
        <v>251.05548383667588</v>
      </c>
      <c r="K12" s="27">
        <v>295.16378986871797</v>
      </c>
      <c r="L12" s="27">
        <v>132.11009968044803</v>
      </c>
      <c r="M12" s="27">
        <v>243.7423680333382</v>
      </c>
      <c r="N12" s="27">
        <v>273.862231722948</v>
      </c>
      <c r="O12" s="27">
        <v>246.6792260822604</v>
      </c>
      <c r="P12" s="27">
        <f t="shared" si="0"/>
        <v>18.071371981376444</v>
      </c>
      <c r="R12" s="28"/>
      <c r="S12" s="59"/>
    </row>
    <row r="13" spans="2:19" ht="12.75">
      <c r="B13" s="26" t="s">
        <v>141</v>
      </c>
      <c r="C13" s="27">
        <v>351.32166114117393</v>
      </c>
      <c r="D13" s="27">
        <v>355.8768177580237</v>
      </c>
      <c r="E13" s="27">
        <v>334.52130966685985</v>
      </c>
      <c r="F13" s="27">
        <v>178.8434826127234</v>
      </c>
      <c r="G13" s="27">
        <v>329.5413223809175</v>
      </c>
      <c r="H13" s="27">
        <v>383.9033989177758</v>
      </c>
      <c r="I13" s="27">
        <v>344.15935132986385</v>
      </c>
      <c r="J13" s="27">
        <v>254.28200659411536</v>
      </c>
      <c r="K13" s="27">
        <v>348.37693251098125</v>
      </c>
      <c r="L13" s="27">
        <v>137.51982502679274</v>
      </c>
      <c r="M13" s="27">
        <v>264.2601300104245</v>
      </c>
      <c r="N13" s="27">
        <v>369.733564435915</v>
      </c>
      <c r="O13" s="27">
        <v>290.3917728046379</v>
      </c>
      <c r="P13" s="27">
        <f t="shared" si="0"/>
        <v>17.72040046363719</v>
      </c>
      <c r="R13" s="28"/>
      <c r="S13" s="59"/>
    </row>
    <row r="14" spans="2:16" ht="12.75">
      <c r="B14" s="26" t="s">
        <v>142</v>
      </c>
      <c r="C14" s="27">
        <v>521.179009831171</v>
      </c>
      <c r="D14" s="27">
        <v>508.18373347193756</v>
      </c>
      <c r="E14" s="27">
        <v>458.80247744808</v>
      </c>
      <c r="F14" s="27">
        <v>247.9386796101265</v>
      </c>
      <c r="G14" s="27">
        <v>445.2829385401318</v>
      </c>
      <c r="H14" s="27">
        <v>517.5097146715034</v>
      </c>
      <c r="I14" s="27">
        <v>435.52866085579467</v>
      </c>
      <c r="J14" s="27">
        <v>277.54974809280196</v>
      </c>
      <c r="K14" s="27">
        <v>459.0785984975179</v>
      </c>
      <c r="L14" s="27">
        <v>145.03852711289784</v>
      </c>
      <c r="M14" s="27">
        <v>364.6418646197272</v>
      </c>
      <c r="N14" s="27">
        <v>480.77373053963936</v>
      </c>
      <c r="O14" s="27">
        <v>402.91724184842434</v>
      </c>
      <c r="P14" s="27">
        <f t="shared" si="0"/>
        <v>38.74953754956698</v>
      </c>
    </row>
    <row r="15" spans="2:16" ht="12.75">
      <c r="B15" s="26" t="s">
        <v>143</v>
      </c>
      <c r="C15" s="27">
        <v>639.1358933778183</v>
      </c>
      <c r="D15" s="27">
        <v>592.25469262275</v>
      </c>
      <c r="E15" s="27">
        <v>542.989132789484</v>
      </c>
      <c r="F15" s="27">
        <v>262.4037507396195</v>
      </c>
      <c r="G15" s="27">
        <v>516.0509736962674</v>
      </c>
      <c r="H15" s="27">
        <v>613.1828634414271</v>
      </c>
      <c r="I15" s="27">
        <v>477.6762601772937</v>
      </c>
      <c r="J15" s="27">
        <v>313.6539709641372</v>
      </c>
      <c r="K15" s="27">
        <v>553.6104441094532</v>
      </c>
      <c r="L15" s="27">
        <v>169.83394176572747</v>
      </c>
      <c r="M15" s="27">
        <v>497.606021463206</v>
      </c>
      <c r="N15" s="27">
        <v>595.6460148951189</v>
      </c>
      <c r="O15" s="27">
        <v>473.27635607733566</v>
      </c>
      <c r="P15" s="27">
        <f t="shared" si="0"/>
        <v>17.462423277329037</v>
      </c>
    </row>
    <row r="16" spans="2:16" ht="12.75">
      <c r="B16" s="26" t="s">
        <v>124</v>
      </c>
      <c r="C16" s="27">
        <v>739.8079952893211</v>
      </c>
      <c r="D16" s="27">
        <v>660.4269458684239</v>
      </c>
      <c r="E16" s="27">
        <v>616.1904683255706</v>
      </c>
      <c r="F16" s="27">
        <v>344.4037418555182</v>
      </c>
      <c r="G16" s="27">
        <v>574.508156538062</v>
      </c>
      <c r="H16" s="27">
        <v>691.3003277006804</v>
      </c>
      <c r="I16" s="27">
        <v>534.1366011521573</v>
      </c>
      <c r="J16" s="27">
        <v>318.1313214295594</v>
      </c>
      <c r="K16" s="27">
        <v>585.1554550848635</v>
      </c>
      <c r="L16" s="27">
        <v>170.1180524213774</v>
      </c>
      <c r="M16" s="27">
        <v>574.8555720590562</v>
      </c>
      <c r="N16" s="27">
        <v>704.5421030902373</v>
      </c>
      <c r="O16" s="27">
        <v>551.6251134509282</v>
      </c>
      <c r="P16" s="27">
        <f t="shared" si="0"/>
        <v>16.55454711977835</v>
      </c>
    </row>
    <row r="17" ht="12.75">
      <c r="P17" s="27"/>
    </row>
    <row r="18" spans="1:16" ht="12.75">
      <c r="A18" s="5">
        <v>2020</v>
      </c>
      <c r="B18" s="26" t="s">
        <v>175</v>
      </c>
      <c r="C18" s="27">
        <v>758.6520461690254</v>
      </c>
      <c r="D18" s="27">
        <v>672.5328440213458</v>
      </c>
      <c r="E18" s="27">
        <v>639.8232143990538</v>
      </c>
      <c r="F18" s="27">
        <v>346.46672194039013</v>
      </c>
      <c r="G18" s="27">
        <v>583.1512768513593</v>
      </c>
      <c r="H18" s="27">
        <v>728.0724170434557</v>
      </c>
      <c r="I18" s="27">
        <v>546.1259176599993</v>
      </c>
      <c r="J18" s="27">
        <v>326.95488323611613</v>
      </c>
      <c r="K18" s="27">
        <v>596.9284338549724</v>
      </c>
      <c r="L18" s="27">
        <v>186.09977524151628</v>
      </c>
      <c r="M18" s="27">
        <v>590.4689613403343</v>
      </c>
      <c r="N18" s="27">
        <v>717.6687704093932</v>
      </c>
      <c r="O18" s="27">
        <v>563.8992990881214</v>
      </c>
      <c r="P18" s="27">
        <f>O18/O16*100-100</f>
        <v>2.2250955110449553</v>
      </c>
    </row>
    <row r="19" spans="2:17" ht="12.75">
      <c r="B19" s="26" t="s">
        <v>129</v>
      </c>
      <c r="C19" s="27">
        <v>810.2901805702152</v>
      </c>
      <c r="D19" s="27">
        <v>729.5652622844249</v>
      </c>
      <c r="E19" s="27">
        <v>703.8925295274175</v>
      </c>
      <c r="F19" s="27">
        <v>354.34216142838875</v>
      </c>
      <c r="G19" s="27">
        <v>623.9497712982885</v>
      </c>
      <c r="H19" s="27">
        <v>885.0373485344318</v>
      </c>
      <c r="I19" s="27">
        <v>598.6411129843677</v>
      </c>
      <c r="J19" s="27">
        <v>1046.384436753178</v>
      </c>
      <c r="K19" s="27">
        <v>704.1179526805269</v>
      </c>
      <c r="L19" s="27">
        <v>362.80242441539826</v>
      </c>
      <c r="M19" s="27">
        <v>607.7201651344881</v>
      </c>
      <c r="N19" s="27">
        <v>939.1495478476934</v>
      </c>
      <c r="O19" s="27">
        <v>640.1628859854198</v>
      </c>
      <c r="P19" s="62">
        <f>O19/O18*100-100</f>
        <v>13.524327308195595</v>
      </c>
      <c r="Q19" s="27">
        <f>O19/O6*100-100</f>
        <v>540.1628859854198</v>
      </c>
    </row>
    <row r="20" spans="2:17" ht="12.75">
      <c r="B20" s="26" t="s">
        <v>132</v>
      </c>
      <c r="C20" s="27">
        <v>953.5948127992463</v>
      </c>
      <c r="D20" s="27">
        <v>939.3589323555607</v>
      </c>
      <c r="E20" s="27">
        <v>965.1535954716705</v>
      </c>
      <c r="F20" s="27">
        <v>556.8452509586385</v>
      </c>
      <c r="G20" s="27">
        <v>807.1164053483042</v>
      </c>
      <c r="H20" s="27">
        <v>1126.4828745808047</v>
      </c>
      <c r="I20" s="27">
        <v>706.989269064343</v>
      </c>
      <c r="J20" s="27">
        <v>1090.9904393051934</v>
      </c>
      <c r="K20" s="27">
        <v>1118.1141203737836</v>
      </c>
      <c r="L20" s="27">
        <v>365.1915474119075</v>
      </c>
      <c r="M20" s="27">
        <v>713.9639173279979</v>
      </c>
      <c r="N20" s="27">
        <v>1152.0839378461046</v>
      </c>
      <c r="O20" s="27">
        <v>810.401992175398</v>
      </c>
      <c r="P20" s="27">
        <f>O20/O19*100-100</f>
        <v>26.593092151527117</v>
      </c>
      <c r="Q20" s="27">
        <f>O20/O7*100-100</f>
        <v>676.3910861336539</v>
      </c>
    </row>
  </sheetData>
  <sheetProtection/>
  <printOptions/>
  <pageMargins left="0.7" right="0.7" top="0.75" bottom="0.75" header="0.3" footer="0.3"/>
  <pageSetup firstPageNumber="3" useFirstPageNumber="1" horizontalDpi="600" verticalDpi="600" orientation="landscape" paperSize="9" scale="9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5"/>
  <sheetViews>
    <sheetView tabSelected="1" workbookViewId="0" topLeftCell="A1">
      <pane xSplit="2" ySplit="3" topLeftCell="C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41" sqref="Q141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" width="7.140625" style="50" hidden="1" customWidth="1"/>
    <col min="4" max="4" width="7.140625" style="50" customWidth="1"/>
    <col min="5" max="7" width="7.140625" style="50" hidden="1" customWidth="1"/>
    <col min="8" max="16" width="7.140625" style="50" customWidth="1"/>
    <col min="17" max="17" width="12.00390625" style="76" customWidth="1"/>
    <col min="18" max="18" width="12.421875" style="76" customWidth="1"/>
    <col min="19" max="16384" width="9.140625" style="38" customWidth="1"/>
  </cols>
  <sheetData>
    <row r="1" spans="1:1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72"/>
      <c r="R1" s="72"/>
    </row>
    <row r="2" spans="2:18" s="31" customFormat="1" ht="12.75" customHeight="1">
      <c r="B2" s="83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84" t="s">
        <v>177</v>
      </c>
      <c r="R2" s="84" t="s">
        <v>178</v>
      </c>
    </row>
    <row r="3" spans="2:18" s="31" customFormat="1" ht="22.5" customHeight="1">
      <c r="B3" s="83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84"/>
      <c r="R3" s="84"/>
    </row>
    <row r="4" spans="1:18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73">
        <f>P4/O4*100-100</f>
        <v>17.685594082873507</v>
      </c>
      <c r="R4" s="73">
        <f>P4/D4*100-100</f>
        <v>807.3554890041369</v>
      </c>
    </row>
    <row r="5" spans="1:18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73">
        <f aca="true" t="shared" si="0" ref="Q5:Q68">P5/O5*100-100</f>
        <v>17.705950314717228</v>
      </c>
      <c r="R5" s="73">
        <f aca="true" t="shared" si="1" ref="R5:R68">P5/D5*100-100</f>
        <v>814.6368534132693</v>
      </c>
    </row>
    <row r="6" spans="1:18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74">
        <f t="shared" si="0"/>
        <v>23.681343019937785</v>
      </c>
      <c r="R6" s="74">
        <f t="shared" si="1"/>
        <v>979.0694225451734</v>
      </c>
    </row>
    <row r="7" spans="1:18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74">
        <f t="shared" si="0"/>
        <v>11.89361286652759</v>
      </c>
      <c r="R7" s="74">
        <f t="shared" si="1"/>
        <v>708.6484911951128</v>
      </c>
    </row>
    <row r="8" spans="1:18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74">
        <f t="shared" si="0"/>
        <v>16.69161716527627</v>
      </c>
      <c r="R8" s="74">
        <f t="shared" si="1"/>
        <v>517.366719087713</v>
      </c>
    </row>
    <row r="9" spans="1:18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74">
        <f t="shared" si="0"/>
        <v>18.344017086071148</v>
      </c>
      <c r="R9" s="74">
        <f t="shared" si="1"/>
        <v>733.8642078006287</v>
      </c>
    </row>
    <row r="10" spans="1:18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74">
        <f t="shared" si="0"/>
        <v>25.59710461629365</v>
      </c>
      <c r="R10" s="74">
        <f t="shared" si="1"/>
        <v>780.6322617611812</v>
      </c>
    </row>
    <row r="11" spans="1:18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74">
        <f t="shared" si="0"/>
        <v>17.45430301681293</v>
      </c>
      <c r="R11" s="74">
        <f t="shared" si="1"/>
        <v>1104.0276771919548</v>
      </c>
    </row>
    <row r="12" spans="1:18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74">
        <f t="shared" si="0"/>
        <v>12.85004620539118</v>
      </c>
      <c r="R12" s="74">
        <f t="shared" si="1"/>
        <v>733.1057673372237</v>
      </c>
    </row>
    <row r="13" spans="1:18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74">
        <f t="shared" si="0"/>
        <v>18.0234938032323</v>
      </c>
      <c r="R13" s="74">
        <f t="shared" si="1"/>
        <v>977.748489304771</v>
      </c>
    </row>
    <row r="14" spans="1:18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74">
        <f t="shared" si="0"/>
        <v>14.173129339104548</v>
      </c>
      <c r="R14" s="74">
        <f t="shared" si="1"/>
        <v>612.9540005103007</v>
      </c>
    </row>
    <row r="15" spans="1:18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73">
        <f t="shared" si="0"/>
        <v>16.845286429774987</v>
      </c>
      <c r="R15" s="73">
        <f t="shared" si="1"/>
        <v>581.6845358785714</v>
      </c>
    </row>
    <row r="16" spans="1:18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74">
        <f t="shared" si="0"/>
        <v>14.882669709925622</v>
      </c>
      <c r="R16" s="74">
        <f t="shared" si="1"/>
        <v>611.4564148051198</v>
      </c>
    </row>
    <row r="17" spans="1:18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74">
        <f t="shared" si="0"/>
        <v>17.42161719270834</v>
      </c>
      <c r="R17" s="74">
        <f t="shared" si="1"/>
        <v>573.5862348281375</v>
      </c>
    </row>
    <row r="18" spans="1:18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73">
        <f t="shared" si="0"/>
        <v>28.755983997130983</v>
      </c>
      <c r="R18" s="73">
        <f t="shared" si="1"/>
        <v>721.9426221704073</v>
      </c>
    </row>
    <row r="19" spans="1:18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73">
        <f t="shared" si="0"/>
        <v>30.50152089626755</v>
      </c>
      <c r="R19" s="73">
        <f t="shared" si="1"/>
        <v>847.7233170791228</v>
      </c>
    </row>
    <row r="20" spans="1:18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74">
        <f t="shared" si="0"/>
        <v>16.890836078217802</v>
      </c>
      <c r="R20" s="74">
        <f t="shared" si="1"/>
        <v>736.9436729579193</v>
      </c>
    </row>
    <row r="21" spans="1:18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74">
        <f t="shared" si="0"/>
        <v>17.455306654461708</v>
      </c>
      <c r="R21" s="74">
        <f t="shared" si="1"/>
        <v>815.757774945931</v>
      </c>
    </row>
    <row r="22" spans="1:18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74">
        <f t="shared" si="0"/>
        <v>40.568933493234255</v>
      </c>
      <c r="R22" s="74">
        <f t="shared" si="1"/>
        <v>900.1111005052564</v>
      </c>
    </row>
    <row r="23" spans="1:18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73">
        <f t="shared" si="0"/>
        <v>21.129695581468837</v>
      </c>
      <c r="R23" s="73">
        <f t="shared" si="1"/>
        <v>405.899737506251</v>
      </c>
    </row>
    <row r="24" spans="1:18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74">
        <f t="shared" si="0"/>
        <v>21.129695581468837</v>
      </c>
      <c r="R24" s="74">
        <f t="shared" si="1"/>
        <v>405.899737506251</v>
      </c>
    </row>
    <row r="25" spans="1:18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73">
        <f t="shared" si="0"/>
        <v>37.11661297494655</v>
      </c>
      <c r="R25" s="73">
        <f t="shared" si="1"/>
        <v>814.3074577054467</v>
      </c>
    </row>
    <row r="26" spans="1:18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73">
        <f t="shared" si="0"/>
        <v>38.49789891031659</v>
      </c>
      <c r="R26" s="73">
        <f t="shared" si="1"/>
        <v>806.311196673152</v>
      </c>
    </row>
    <row r="27" spans="1:18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74">
        <f t="shared" si="0"/>
        <v>21.953597157369842</v>
      </c>
      <c r="R27" s="74">
        <f t="shared" si="1"/>
        <v>595.6809891435806</v>
      </c>
    </row>
    <row r="28" spans="1:18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74">
        <f t="shared" si="0"/>
        <v>40.37579145749825</v>
      </c>
      <c r="R28" s="74">
        <f t="shared" si="1"/>
        <v>905.2109656203937</v>
      </c>
    </row>
    <row r="29" spans="1:18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74">
        <f t="shared" si="0"/>
        <v>32.50956057771404</v>
      </c>
      <c r="R29" s="74">
        <f t="shared" si="1"/>
        <v>614.4711954057326</v>
      </c>
    </row>
    <row r="30" spans="1:18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74">
        <f t="shared" si="0"/>
        <v>29.02465316384587</v>
      </c>
      <c r="R30" s="74">
        <f t="shared" si="1"/>
        <v>577.0826439401822</v>
      </c>
    </row>
    <row r="31" spans="1:18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74">
        <f t="shared" si="0"/>
        <v>26.966499183572395</v>
      </c>
      <c r="R31" s="74">
        <f t="shared" si="1"/>
        <v>223.76135941034124</v>
      </c>
    </row>
    <row r="32" spans="1:18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73">
        <f t="shared" si="0"/>
        <v>32.54839964399147</v>
      </c>
      <c r="R32" s="73">
        <f t="shared" si="1"/>
        <v>843.0602850808691</v>
      </c>
    </row>
    <row r="33" spans="1:18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74">
        <f t="shared" si="0"/>
        <v>34.02075990386686</v>
      </c>
      <c r="R33" s="74">
        <f t="shared" si="1"/>
        <v>891.5050744327702</v>
      </c>
    </row>
    <row r="34" spans="1:18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74">
        <f t="shared" si="0"/>
        <v>24.196615892562406</v>
      </c>
      <c r="R34" s="74">
        <f t="shared" si="1"/>
        <v>625.947725615446</v>
      </c>
    </row>
    <row r="35" spans="1:18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73">
        <f t="shared" si="0"/>
        <v>57.149024748830215</v>
      </c>
      <c r="R35" s="73">
        <f t="shared" si="1"/>
        <v>444.08918201716267</v>
      </c>
    </row>
    <row r="36" spans="1:18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73">
        <f t="shared" si="0"/>
        <v>96.05275732361005</v>
      </c>
      <c r="R36" s="73">
        <f t="shared" si="1"/>
        <v>371.8682264667712</v>
      </c>
    </row>
    <row r="37" spans="1:18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74">
        <f t="shared" si="0"/>
        <v>96.05275732361005</v>
      </c>
      <c r="R37" s="74">
        <f t="shared" si="1"/>
        <v>371.8682264667712</v>
      </c>
    </row>
    <row r="38" spans="1:18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73">
        <f t="shared" si="0"/>
        <v>31.0400298514611</v>
      </c>
      <c r="R38" s="73">
        <f t="shared" si="1"/>
        <v>946.2771607210852</v>
      </c>
    </row>
    <row r="39" spans="1:18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74">
        <f t="shared" si="0"/>
        <v>31.0400298514611</v>
      </c>
      <c r="R39" s="74">
        <f t="shared" si="1"/>
        <v>946.2771607210852</v>
      </c>
    </row>
    <row r="40" spans="1:18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73">
        <f t="shared" si="0"/>
        <v>89.94497239673319</v>
      </c>
      <c r="R40" s="73">
        <f t="shared" si="1"/>
        <v>366.3726211982703</v>
      </c>
    </row>
    <row r="41" spans="1:18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74">
        <f t="shared" si="0"/>
        <v>68.02314807345158</v>
      </c>
      <c r="R41" s="74">
        <f t="shared" si="1"/>
        <v>310.63212731495054</v>
      </c>
    </row>
    <row r="42" spans="1:18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74">
        <f t="shared" si="0"/>
        <v>23.431960079079744</v>
      </c>
      <c r="R42" s="74">
        <f t="shared" si="1"/>
        <v>224.42254670768796</v>
      </c>
    </row>
    <row r="43" spans="1:18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74">
        <f t="shared" si="0"/>
        <v>33.401278724458166</v>
      </c>
      <c r="R43" s="74">
        <f t="shared" si="1"/>
        <v>166.6151215427576</v>
      </c>
    </row>
    <row r="44" spans="1:19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74">
        <f t="shared" si="0"/>
        <v>216.7953174554138</v>
      </c>
      <c r="R44" s="74">
        <f t="shared" si="1"/>
        <v>749.1721877283645</v>
      </c>
      <c r="S44" s="35"/>
    </row>
    <row r="45" spans="1:20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73">
        <f t="shared" si="0"/>
        <v>9.327605322307477</v>
      </c>
      <c r="R45" s="73">
        <f t="shared" si="1"/>
        <v>712.8261901426005</v>
      </c>
      <c r="S45" s="35"/>
      <c r="T45" s="68"/>
    </row>
    <row r="46" spans="1:19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74">
        <f t="shared" si="0"/>
        <v>0.030616977767266462</v>
      </c>
      <c r="R46" s="74">
        <f t="shared" si="1"/>
        <v>718.8160640000001</v>
      </c>
      <c r="S46" s="37"/>
    </row>
    <row r="47" spans="1:19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74">
        <f t="shared" si="0"/>
        <v>17.022724579912733</v>
      </c>
      <c r="R47" s="74">
        <f t="shared" si="1"/>
        <v>777.8399587500022</v>
      </c>
      <c r="S47" s="37"/>
    </row>
    <row r="48" spans="1:19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74">
        <f t="shared" si="0"/>
        <v>11.537521595037845</v>
      </c>
      <c r="R48" s="74">
        <f t="shared" si="1"/>
        <v>366.04557089914766</v>
      </c>
      <c r="S48" s="37"/>
    </row>
    <row r="49" spans="1:19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74">
        <f t="shared" si="0"/>
        <v>23.100887805153803</v>
      </c>
      <c r="R49" s="74">
        <f t="shared" si="1"/>
        <v>720.7991798853388</v>
      </c>
      <c r="S49" s="37"/>
    </row>
    <row r="50" spans="1:19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73">
        <f t="shared" si="0"/>
        <v>29.355990253652976</v>
      </c>
      <c r="R50" s="73">
        <f t="shared" si="1"/>
        <v>667.2051170453315</v>
      </c>
      <c r="S50" s="37"/>
    </row>
    <row r="51" spans="1:19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73">
        <f t="shared" si="0"/>
        <v>42.55578653221329</v>
      </c>
      <c r="R51" s="73">
        <f t="shared" si="1"/>
        <v>1106.9731073868948</v>
      </c>
      <c r="S51" s="37"/>
    </row>
    <row r="52" spans="1:19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74">
        <f t="shared" si="0"/>
        <v>42.55578653221329</v>
      </c>
      <c r="R52" s="74">
        <f t="shared" si="1"/>
        <v>1106.9731073868948</v>
      </c>
      <c r="S52" s="37"/>
    </row>
    <row r="53" spans="1:19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73">
        <f t="shared" si="0"/>
        <v>22.286710013823523</v>
      </c>
      <c r="R53" s="73">
        <f t="shared" si="1"/>
        <v>522.0453259655131</v>
      </c>
      <c r="S53" s="37"/>
    </row>
    <row r="54" spans="1:19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74">
        <f t="shared" si="0"/>
        <v>22.286710013823523</v>
      </c>
      <c r="R54" s="74">
        <f t="shared" si="1"/>
        <v>522.0453259655131</v>
      </c>
      <c r="S54" s="37"/>
    </row>
    <row r="55" spans="1:19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73">
        <f t="shared" si="0"/>
        <v>40.8670362306525</v>
      </c>
      <c r="R55" s="73">
        <f t="shared" si="1"/>
        <v>746.6380276730048</v>
      </c>
      <c r="S55" s="35"/>
    </row>
    <row r="56" spans="1:19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74">
        <f t="shared" si="0"/>
        <v>40.8670362306525</v>
      </c>
      <c r="R56" s="74">
        <f t="shared" si="1"/>
        <v>746.6380276730048</v>
      </c>
      <c r="S56" s="37"/>
    </row>
    <row r="57" spans="1:19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73">
        <f t="shared" si="0"/>
        <v>31.68997784234523</v>
      </c>
      <c r="R57" s="73">
        <f t="shared" si="1"/>
        <v>693.2934397605576</v>
      </c>
      <c r="S57" s="37"/>
    </row>
    <row r="58" spans="1:19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74">
        <f t="shared" si="0"/>
        <v>31.68997784234523</v>
      </c>
      <c r="R58" s="74">
        <f t="shared" si="1"/>
        <v>693.2934397605576</v>
      </c>
      <c r="S58" s="35"/>
    </row>
    <row r="59" spans="1:19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73">
        <f t="shared" si="0"/>
        <v>34.28137484912352</v>
      </c>
      <c r="R59" s="73">
        <f t="shared" si="1"/>
        <v>619.1768885018732</v>
      </c>
      <c r="S59" s="35"/>
    </row>
    <row r="60" spans="1:19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74">
        <f t="shared" si="0"/>
        <v>35.12415533932426</v>
      </c>
      <c r="R60" s="74">
        <f t="shared" si="1"/>
        <v>594.9550133709799</v>
      </c>
      <c r="S60" s="37"/>
    </row>
    <row r="61" spans="1:19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74">
        <f t="shared" si="0"/>
        <v>27.494313767621193</v>
      </c>
      <c r="R61" s="74">
        <f t="shared" si="1"/>
        <v>923.7129498118514</v>
      </c>
      <c r="S61" s="37"/>
    </row>
    <row r="62" spans="1:19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73">
        <f t="shared" si="0"/>
        <v>22.56861449242183</v>
      </c>
      <c r="R62" s="73">
        <f t="shared" si="1"/>
        <v>564.0175329845999</v>
      </c>
      <c r="S62" s="37"/>
    </row>
    <row r="63" spans="1:19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74">
        <f t="shared" si="0"/>
        <v>21.19090514390001</v>
      </c>
      <c r="R63" s="74">
        <f t="shared" si="1"/>
        <v>680.2736609103828</v>
      </c>
      <c r="S63" s="35"/>
    </row>
    <row r="64" spans="1:19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74">
        <f t="shared" si="0"/>
        <v>34.47534087728894</v>
      </c>
      <c r="R64" s="74">
        <f t="shared" si="1"/>
        <v>207.34973758905227</v>
      </c>
      <c r="S64" s="37"/>
    </row>
    <row r="65" spans="1:19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73">
        <f t="shared" si="0"/>
        <v>27.28082904593711</v>
      </c>
      <c r="R65" s="73">
        <f t="shared" si="1"/>
        <v>1001.1373303504088</v>
      </c>
      <c r="S65" s="35"/>
    </row>
    <row r="66" spans="1:19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73">
        <f t="shared" si="0"/>
        <v>25.546728650286468</v>
      </c>
      <c r="R66" s="73">
        <f t="shared" si="1"/>
        <v>1550.6641566645576</v>
      </c>
      <c r="S66" s="55"/>
    </row>
    <row r="67" spans="1:19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74">
        <f t="shared" si="0"/>
        <v>25.546728650286468</v>
      </c>
      <c r="R67" s="74">
        <f t="shared" si="1"/>
        <v>1550.6641566645576</v>
      </c>
      <c r="S67" s="37"/>
    </row>
    <row r="68" spans="1:19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73">
        <f t="shared" si="0"/>
        <v>30.456859273887318</v>
      </c>
      <c r="R68" s="73">
        <f t="shared" si="1"/>
        <v>622.0087536298607</v>
      </c>
      <c r="S68" s="37"/>
    </row>
    <row r="69" spans="1:19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74">
        <f aca="true" t="shared" si="2" ref="Q69:Q132">P69/O69*100-100</f>
        <v>42.53195932593155</v>
      </c>
      <c r="R69" s="74">
        <f aca="true" t="shared" si="3" ref="R69:R132">P69/D69*100-100</f>
        <v>532.6328924515833</v>
      </c>
      <c r="S69" s="37"/>
    </row>
    <row r="70" spans="1:19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74">
        <f t="shared" si="2"/>
        <v>24.247915781871285</v>
      </c>
      <c r="R70" s="74">
        <f t="shared" si="3"/>
        <v>323.71385610968434</v>
      </c>
      <c r="S70" s="37"/>
    </row>
    <row r="71" spans="1:19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74">
        <f t="shared" si="2"/>
        <v>13.607377441416958</v>
      </c>
      <c r="R71" s="74">
        <f t="shared" si="3"/>
        <v>911.4462611196573</v>
      </c>
      <c r="S71" s="37"/>
    </row>
    <row r="72" spans="1:19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73">
        <f t="shared" si="2"/>
        <v>12.500074765897764</v>
      </c>
      <c r="R72" s="73">
        <f t="shared" si="3"/>
        <v>251.51601994376733</v>
      </c>
      <c r="S72" s="35"/>
    </row>
    <row r="73" spans="1:19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74">
        <f t="shared" si="2"/>
        <v>12.500074765897764</v>
      </c>
      <c r="R73" s="74">
        <f t="shared" si="3"/>
        <v>251.51601994376733</v>
      </c>
      <c r="S73" s="37"/>
    </row>
    <row r="74" spans="1:19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73">
        <f t="shared" si="2"/>
        <v>18.099016878382116</v>
      </c>
      <c r="R74" s="73">
        <f t="shared" si="3"/>
        <v>585.9688877309236</v>
      </c>
      <c r="S74" s="37"/>
    </row>
    <row r="75" spans="1:19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73">
        <f t="shared" si="2"/>
        <v>12.682857635969341</v>
      </c>
      <c r="R75" s="73">
        <f t="shared" si="3"/>
        <v>1400.0119751989519</v>
      </c>
      <c r="S75" s="35"/>
    </row>
    <row r="76" spans="1:19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74">
        <f t="shared" si="2"/>
        <v>8.286077401879737</v>
      </c>
      <c r="R76" s="74">
        <f t="shared" si="3"/>
        <v>1378.1126813286028</v>
      </c>
      <c r="S76" s="35"/>
    </row>
    <row r="77" spans="1:19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74">
        <f t="shared" si="2"/>
        <v>25.76802103625029</v>
      </c>
      <c r="R77" s="74">
        <f t="shared" si="3"/>
        <v>4050.1074575527764</v>
      </c>
      <c r="S77" s="37"/>
    </row>
    <row r="78" spans="1:19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74">
        <f t="shared" si="2"/>
        <v>16.21098105000381</v>
      </c>
      <c r="R78" s="74">
        <f t="shared" si="3"/>
        <v>1035.0051020949593</v>
      </c>
      <c r="S78" s="35"/>
    </row>
    <row r="79" spans="1:19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74">
        <f t="shared" si="2"/>
        <v>33.90413692033607</v>
      </c>
      <c r="R79" s="74">
        <f t="shared" si="3"/>
        <v>703.1181334756182</v>
      </c>
      <c r="S79" s="37"/>
    </row>
    <row r="80" spans="1:19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73">
        <f t="shared" si="2"/>
        <v>20.678765003087335</v>
      </c>
      <c r="R80" s="73">
        <f t="shared" si="3"/>
        <v>503.0080675930817</v>
      </c>
      <c r="S80" s="35"/>
    </row>
    <row r="81" spans="1:19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74">
        <f t="shared" si="2"/>
        <v>31.71673519922166</v>
      </c>
      <c r="R81" s="74">
        <f t="shared" si="3"/>
        <v>1502.991772581914</v>
      </c>
      <c r="S81" s="37"/>
    </row>
    <row r="82" spans="1:19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74">
        <f t="shared" si="2"/>
        <v>17.48683501749619</v>
      </c>
      <c r="R82" s="74">
        <f t="shared" si="3"/>
        <v>401.56842485908044</v>
      </c>
      <c r="S82" s="37"/>
    </row>
    <row r="83" spans="1:19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73">
        <f t="shared" si="2"/>
        <v>12.987074508478713</v>
      </c>
      <c r="R83" s="73">
        <f t="shared" si="3"/>
        <v>634.9847781330159</v>
      </c>
      <c r="S83" s="37"/>
    </row>
    <row r="84" spans="1:19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74">
        <f t="shared" si="2"/>
        <v>12.987074508478713</v>
      </c>
      <c r="R84" s="74">
        <f t="shared" si="3"/>
        <v>634.9847781330159</v>
      </c>
      <c r="S84" s="37"/>
    </row>
    <row r="85" spans="1:19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73">
        <f t="shared" si="2"/>
        <v>4.262869456509023</v>
      </c>
      <c r="R85" s="73">
        <f t="shared" si="3"/>
        <v>989.4833802694102</v>
      </c>
      <c r="S85" s="35"/>
    </row>
    <row r="86" spans="1:19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73">
        <f t="shared" si="2"/>
        <v>33.06697743099875</v>
      </c>
      <c r="R86" s="73">
        <f t="shared" si="3"/>
        <v>6081.435085578166</v>
      </c>
      <c r="S86" s="37"/>
    </row>
    <row r="87" spans="1:19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74">
        <f t="shared" si="2"/>
        <v>33.06697743099875</v>
      </c>
      <c r="R87" s="74">
        <f t="shared" si="3"/>
        <v>6081.435085578166</v>
      </c>
      <c r="S87" s="37"/>
    </row>
    <row r="88" spans="1:19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73">
        <f t="shared" si="2"/>
        <v>8.534991086063457</v>
      </c>
      <c r="R88" s="73">
        <f t="shared" si="3"/>
        <v>423.7056425895322</v>
      </c>
      <c r="S88" s="37"/>
    </row>
    <row r="89" spans="1:19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74">
        <f t="shared" si="2"/>
        <v>8.534991086063457</v>
      </c>
      <c r="R89" s="74">
        <f t="shared" si="3"/>
        <v>423.7056425895322</v>
      </c>
      <c r="S89" s="37"/>
    </row>
    <row r="90" spans="1:19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73">
        <f t="shared" si="2"/>
        <v>3.3854513771808854</v>
      </c>
      <c r="R90" s="73">
        <f t="shared" si="3"/>
        <v>1053.297607623599</v>
      </c>
      <c r="S90" s="35"/>
    </row>
    <row r="91" spans="1:19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74">
        <f t="shared" si="2"/>
        <v>3.3854513771808854</v>
      </c>
      <c r="R91" s="74">
        <f t="shared" si="3"/>
        <v>1053.297607623599</v>
      </c>
      <c r="S91" s="35"/>
    </row>
    <row r="92" spans="1:19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73">
        <f t="shared" si="2"/>
        <v>58.796422689863675</v>
      </c>
      <c r="R92" s="73">
        <f t="shared" si="3"/>
        <v>975.9363051504624</v>
      </c>
      <c r="S92" s="37"/>
    </row>
    <row r="93" spans="1:19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73">
        <f t="shared" si="2"/>
        <v>31.67405308034276</v>
      </c>
      <c r="R93" s="73">
        <f t="shared" si="3"/>
        <v>569.8909935971769</v>
      </c>
      <c r="S93" s="35"/>
    </row>
    <row r="94" spans="1:19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74">
        <f t="shared" si="2"/>
        <v>41.1744410016795</v>
      </c>
      <c r="R94" s="74">
        <f t="shared" si="3"/>
        <v>704.0631593147677</v>
      </c>
      <c r="S94" s="37"/>
    </row>
    <row r="95" spans="1:19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74">
        <f t="shared" si="2"/>
        <v>0</v>
      </c>
      <c r="R95" s="74">
        <f t="shared" si="3"/>
        <v>74.47691374139362</v>
      </c>
      <c r="S95" s="35"/>
    </row>
    <row r="96" spans="1:19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74">
        <f t="shared" si="2"/>
        <v>32.131938896678946</v>
      </c>
      <c r="R96" s="74">
        <f t="shared" si="3"/>
        <v>440.9210640602146</v>
      </c>
      <c r="S96" s="37"/>
    </row>
    <row r="97" spans="1:19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74">
        <f t="shared" si="2"/>
        <v>10.253237237431321</v>
      </c>
      <c r="R97" s="74">
        <f t="shared" si="3"/>
        <v>483.3881216009647</v>
      </c>
      <c r="S97" s="35"/>
    </row>
    <row r="98" spans="1:19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73">
        <f t="shared" si="2"/>
        <v>35.77842886572492</v>
      </c>
      <c r="R98" s="73">
        <f t="shared" si="3"/>
        <v>723.6966651854896</v>
      </c>
      <c r="S98" s="37"/>
    </row>
    <row r="99" spans="1:19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74">
        <f t="shared" si="2"/>
        <v>38.648390565165556</v>
      </c>
      <c r="R99" s="74">
        <f t="shared" si="3"/>
        <v>702.6828526365614</v>
      </c>
      <c r="S99" s="35"/>
    </row>
    <row r="100" spans="1:19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74">
        <f t="shared" si="2"/>
        <v>37.79121276803804</v>
      </c>
      <c r="R100" s="74">
        <f t="shared" si="3"/>
        <v>774.8814674736375</v>
      </c>
      <c r="S100" s="37"/>
    </row>
    <row r="101" spans="1:19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74">
        <f t="shared" si="2"/>
        <v>21.739138565917543</v>
      </c>
      <c r="R101" s="74">
        <f t="shared" si="3"/>
        <v>507.96896500895923</v>
      </c>
      <c r="S101" s="37"/>
    </row>
    <row r="102" spans="1:19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73">
        <f t="shared" si="2"/>
        <v>113.6235487356185</v>
      </c>
      <c r="R102" s="73">
        <f t="shared" si="3"/>
        <v>2161.956579263445</v>
      </c>
      <c r="S102" s="35"/>
    </row>
    <row r="103" spans="1:19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74">
        <f t="shared" si="2"/>
        <v>9.281207282792693</v>
      </c>
      <c r="R103" s="74">
        <f t="shared" si="3"/>
        <v>579.6552405314509</v>
      </c>
      <c r="S103" s="37"/>
    </row>
    <row r="104" spans="1:19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74">
        <f t="shared" si="2"/>
        <v>121.60772218042575</v>
      </c>
      <c r="R104" s="74">
        <f t="shared" si="3"/>
        <v>2379.801491583729</v>
      </c>
      <c r="S104" s="37"/>
    </row>
    <row r="105" spans="1:19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73">
        <f t="shared" si="2"/>
        <v>24.937666092819512</v>
      </c>
      <c r="R105" s="73">
        <f t="shared" si="3"/>
        <v>612.2748509097856</v>
      </c>
      <c r="S105" s="35"/>
    </row>
    <row r="106" spans="1:19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75">
        <f t="shared" si="2"/>
        <v>23.70069819944429</v>
      </c>
      <c r="R106" s="75">
        <f t="shared" si="3"/>
        <v>691.9064199953996</v>
      </c>
      <c r="S106" s="35"/>
    </row>
    <row r="107" spans="1:19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75">
        <f t="shared" si="2"/>
        <v>10.268540720522438</v>
      </c>
      <c r="R107" s="75">
        <f t="shared" si="3"/>
        <v>538.2763499319568</v>
      </c>
      <c r="S107" s="37"/>
    </row>
    <row r="108" spans="1:19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75">
        <f t="shared" si="2"/>
        <v>28.067814426241057</v>
      </c>
      <c r="R108" s="75">
        <f t="shared" si="3"/>
        <v>587.929789013904</v>
      </c>
      <c r="S108" s="35"/>
    </row>
    <row r="109" spans="1:19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73">
        <f t="shared" si="2"/>
        <v>0.6585190273628712</v>
      </c>
      <c r="R109" s="73">
        <f t="shared" si="3"/>
        <v>252.31009986476494</v>
      </c>
      <c r="S109" s="37"/>
    </row>
    <row r="110" spans="1:19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73">
        <f t="shared" si="2"/>
        <v>0</v>
      </c>
      <c r="R110" s="73">
        <f t="shared" si="3"/>
        <v>61.16101142929827</v>
      </c>
      <c r="S110" s="37"/>
    </row>
    <row r="111" spans="1:19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74">
        <f t="shared" si="2"/>
        <v>0</v>
      </c>
      <c r="R111" s="74">
        <f t="shared" si="3"/>
        <v>61.16101142929827</v>
      </c>
      <c r="S111" s="37"/>
    </row>
    <row r="112" spans="1:19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73">
        <f t="shared" si="2"/>
        <v>0</v>
      </c>
      <c r="R112" s="73">
        <f t="shared" si="3"/>
        <v>69.88952456515591</v>
      </c>
      <c r="S112" s="35"/>
    </row>
    <row r="113" spans="1:19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74">
        <f t="shared" si="2"/>
        <v>0</v>
      </c>
      <c r="R113" s="74">
        <f t="shared" si="3"/>
        <v>69.88952456515591</v>
      </c>
      <c r="S113" s="37"/>
    </row>
    <row r="114" spans="1:19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73">
        <f t="shared" si="2"/>
        <v>13.04353164368544</v>
      </c>
      <c r="R114" s="73">
        <f t="shared" si="3"/>
        <v>754.1174723805597</v>
      </c>
      <c r="S114" s="35"/>
    </row>
    <row r="115" spans="1:19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74">
        <f t="shared" si="2"/>
        <v>13.04353164368544</v>
      </c>
      <c r="R115" s="74">
        <f t="shared" si="3"/>
        <v>754.1174723805597</v>
      </c>
      <c r="S115" s="37"/>
    </row>
    <row r="116" spans="1:19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73">
        <f t="shared" si="2"/>
        <v>0.27251167644834595</v>
      </c>
      <c r="R116" s="73">
        <f t="shared" si="3"/>
        <v>455.14646825733064</v>
      </c>
      <c r="S116" s="37"/>
    </row>
    <row r="117" spans="1:19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74">
        <f t="shared" si="2"/>
        <v>0.27251167644834595</v>
      </c>
      <c r="R117" s="74">
        <f t="shared" si="3"/>
        <v>455.14646825733064</v>
      </c>
      <c r="S117" s="37"/>
    </row>
    <row r="118" spans="1:19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73">
        <f t="shared" si="2"/>
        <v>0</v>
      </c>
      <c r="R118" s="73">
        <f t="shared" si="3"/>
        <v>1227.57227</v>
      </c>
      <c r="S118" s="37"/>
    </row>
    <row r="119" spans="1:19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74">
        <f t="shared" si="2"/>
        <v>0</v>
      </c>
      <c r="R119" s="74">
        <f t="shared" si="3"/>
        <v>1227.57227</v>
      </c>
      <c r="S119" s="37"/>
    </row>
    <row r="120" spans="1:19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73">
        <f t="shared" si="2"/>
        <v>17.482347680531248</v>
      </c>
      <c r="R120" s="73">
        <f t="shared" si="3"/>
        <v>582.9369618886068</v>
      </c>
      <c r="S120" s="35"/>
    </row>
    <row r="121" spans="1:19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73">
        <f t="shared" si="2"/>
        <v>22.02495459890521</v>
      </c>
      <c r="R121" s="73">
        <f t="shared" si="3"/>
        <v>890.4116967438295</v>
      </c>
      <c r="S121" s="37"/>
    </row>
    <row r="122" spans="1:19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74">
        <f t="shared" si="2"/>
        <v>22.02495459890521</v>
      </c>
      <c r="R122" s="74">
        <f t="shared" si="3"/>
        <v>890.4116967438295</v>
      </c>
      <c r="S122" s="37"/>
    </row>
    <row r="123" spans="1:19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73">
        <f t="shared" si="2"/>
        <v>5.394309809067451</v>
      </c>
      <c r="R123" s="73">
        <f t="shared" si="3"/>
        <v>249.0641451235499</v>
      </c>
      <c r="S123" s="35"/>
    </row>
    <row r="124" spans="1:19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5">
        <v>164.57345639371533</v>
      </c>
      <c r="I124" s="35">
        <v>167.92536054653533</v>
      </c>
      <c r="J124" s="35">
        <v>174.4311989171332</v>
      </c>
      <c r="K124" s="35">
        <v>188.24394506014815</v>
      </c>
      <c r="L124" s="35">
        <v>318.444921123393</v>
      </c>
      <c r="M124" s="35">
        <v>326.3852033147324</v>
      </c>
      <c r="N124" s="35">
        <v>328.43864710460673</v>
      </c>
      <c r="O124" s="35">
        <v>333.45229560924935</v>
      </c>
      <c r="P124" s="35">
        <v>351.43974549985967</v>
      </c>
      <c r="Q124" s="73">
        <f t="shared" si="2"/>
        <v>5.394309809067451</v>
      </c>
      <c r="R124" s="73">
        <f t="shared" si="3"/>
        <v>249.0641451235499</v>
      </c>
      <c r="S124" s="37"/>
    </row>
    <row r="125" spans="1:19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73">
        <f t="shared" si="2"/>
        <v>22.673107865132465</v>
      </c>
      <c r="R125" s="73">
        <f t="shared" si="3"/>
        <v>995.5020743397952</v>
      </c>
      <c r="S125" s="35"/>
    </row>
    <row r="126" spans="1:19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73">
        <f t="shared" si="2"/>
        <v>21.665274899183018</v>
      </c>
      <c r="R126" s="73">
        <f t="shared" si="3"/>
        <v>603.2483260280463</v>
      </c>
      <c r="S126" s="35"/>
    </row>
    <row r="127" spans="1:19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74">
        <f t="shared" si="2"/>
        <v>36.71675796608312</v>
      </c>
      <c r="R127" s="74">
        <f t="shared" si="3"/>
        <v>592.3187260386635</v>
      </c>
      <c r="S127" s="37"/>
    </row>
    <row r="128" spans="1:20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74">
        <f t="shared" si="2"/>
        <v>28.188854879244076</v>
      </c>
      <c r="R128" s="74">
        <f t="shared" si="3"/>
        <v>398.4743355868615</v>
      </c>
      <c r="S128" s="35"/>
      <c r="T128" s="35"/>
    </row>
    <row r="129" spans="1:20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74">
        <f t="shared" si="2"/>
        <v>15.462134152269087</v>
      </c>
      <c r="R129" s="74">
        <f t="shared" si="3"/>
        <v>621.045070928506</v>
      </c>
      <c r="S129" s="37"/>
      <c r="T129" s="35"/>
    </row>
    <row r="130" spans="1:20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73">
        <f t="shared" si="2"/>
        <v>21.309182878511464</v>
      </c>
      <c r="R130" s="73">
        <f t="shared" si="3"/>
        <v>349.26313003701193</v>
      </c>
      <c r="S130" s="35"/>
      <c r="T130" s="37"/>
    </row>
    <row r="131" spans="1:20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74">
        <f t="shared" si="2"/>
        <v>9.677671302891895</v>
      </c>
      <c r="R131" s="74">
        <f t="shared" si="3"/>
        <v>526.2267626043222</v>
      </c>
      <c r="S131" s="37"/>
      <c r="T131" s="37"/>
    </row>
    <row r="132" spans="1:20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74">
        <f t="shared" si="2"/>
        <v>24.440234653856052</v>
      </c>
      <c r="R132" s="74">
        <f t="shared" si="3"/>
        <v>321.03500107314886</v>
      </c>
      <c r="S132" s="35"/>
      <c r="T132" s="37"/>
    </row>
    <row r="133" spans="1:20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73">
        <f aca="true" t="shared" si="4" ref="Q133:Q142">P133/O133*100-100</f>
        <v>3.641776953522907</v>
      </c>
      <c r="R133" s="73">
        <f aca="true" t="shared" si="5" ref="R133:R142">P133/D133*100-100</f>
        <v>950.753796567705</v>
      </c>
      <c r="S133" s="35"/>
      <c r="T133" s="37"/>
    </row>
    <row r="134" spans="1:20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74">
        <f t="shared" si="4"/>
        <v>19.399999999999977</v>
      </c>
      <c r="R134" s="74">
        <f t="shared" si="5"/>
        <v>286.01959017986695</v>
      </c>
      <c r="S134" s="37"/>
      <c r="T134" s="37"/>
    </row>
    <row r="135" spans="1:20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74">
        <f t="shared" si="4"/>
        <v>0</v>
      </c>
      <c r="R135" s="74">
        <f t="shared" si="5"/>
        <v>1902.0844952102184</v>
      </c>
      <c r="S135" s="37"/>
      <c r="T135" s="37"/>
    </row>
    <row r="136" spans="1:20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73">
        <f t="shared" si="4"/>
        <v>22.53855018159365</v>
      </c>
      <c r="R136" s="73">
        <f t="shared" si="5"/>
        <v>404.6858332229587</v>
      </c>
      <c r="S136" s="37"/>
      <c r="T136" s="37"/>
    </row>
    <row r="137" spans="1:20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74">
        <f t="shared" si="4"/>
        <v>22.53855018159365</v>
      </c>
      <c r="R137" s="74">
        <f t="shared" si="5"/>
        <v>404.6858332229587</v>
      </c>
      <c r="S137" s="37"/>
      <c r="T137" s="37"/>
    </row>
    <row r="138" spans="1:20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73">
        <f t="shared" si="4"/>
        <v>29.144110776808446</v>
      </c>
      <c r="R138" s="73">
        <f t="shared" si="5"/>
        <v>2256.9270351594664</v>
      </c>
      <c r="S138" s="35"/>
      <c r="T138" s="37"/>
    </row>
    <row r="139" spans="1:20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74">
        <f t="shared" si="4"/>
        <v>29.144110776808446</v>
      </c>
      <c r="R139" s="74">
        <f t="shared" si="5"/>
        <v>2256.9270351594664</v>
      </c>
      <c r="S139" s="37"/>
      <c r="T139" s="35"/>
    </row>
    <row r="140" spans="1:23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5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73">
        <f t="shared" si="4"/>
        <v>26.59309215152716</v>
      </c>
      <c r="R140" s="73">
        <f t="shared" si="5"/>
        <v>676.391086133654</v>
      </c>
      <c r="S140" s="37"/>
      <c r="T140" s="37"/>
      <c r="U140" s="63"/>
      <c r="W140" s="63"/>
    </row>
    <row r="141" spans="1:23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>H4</f>
        <v>247.88965077981894</v>
      </c>
      <c r="I141" s="35">
        <f>I4</f>
        <v>293.872619254515</v>
      </c>
      <c r="J141" s="35">
        <f>J4</f>
        <v>351.32166114117393</v>
      </c>
      <c r="K141" s="35">
        <v>521.179009831171</v>
      </c>
      <c r="L141" s="35">
        <v>639.1358933778183</v>
      </c>
      <c r="M141" s="35">
        <v>739.8079952893211</v>
      </c>
      <c r="N141" s="35">
        <v>758.6520461690254</v>
      </c>
      <c r="O141" s="35">
        <v>810.2901805702152</v>
      </c>
      <c r="P141" s="35">
        <v>953.5948127992463</v>
      </c>
      <c r="Q141" s="73">
        <f>P141/O141*100-100</f>
        <v>17.685594082873507</v>
      </c>
      <c r="R141" s="73">
        <f t="shared" si="5"/>
        <v>807.3554890041369</v>
      </c>
      <c r="S141" s="37"/>
      <c r="T141" s="37"/>
      <c r="U141" s="63"/>
      <c r="W141" s="63"/>
    </row>
    <row r="142" spans="1:21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>(H140*$B$140-H141*$B$141)/$B$142</f>
        <v>191.16742478132443</v>
      </c>
      <c r="I142" s="35">
        <f>(I140*$B$140-I141*$B$141)/$B$142</f>
        <v>225.17359309508078</v>
      </c>
      <c r="J142" s="35">
        <f>(J140*$B$140-J141*$B$141)/$B$142</f>
        <v>262.6265343160068</v>
      </c>
      <c r="K142" s="35">
        <v>349.02634721897925</v>
      </c>
      <c r="L142" s="35">
        <v>397.69555764674857</v>
      </c>
      <c r="M142" s="35">
        <v>465.87175436282735</v>
      </c>
      <c r="N142" s="35">
        <v>475.1521075759571</v>
      </c>
      <c r="O142" s="35">
        <v>562.6373063965932</v>
      </c>
      <c r="P142" s="35">
        <v>745.1502262026569</v>
      </c>
      <c r="Q142" s="73">
        <f t="shared" si="4"/>
        <v>32.438822973714</v>
      </c>
      <c r="R142" s="73">
        <f t="shared" si="5"/>
        <v>616.1144123345941</v>
      </c>
      <c r="S142" s="35"/>
      <c r="T142" s="35"/>
      <c r="U142" s="63"/>
    </row>
    <row r="143" spans="1:2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73"/>
      <c r="R143" s="73"/>
      <c r="S143" s="37"/>
      <c r="T143" s="35"/>
    </row>
    <row r="144" spans="9:20" ht="13.5">
      <c r="I144" s="70"/>
      <c r="J144" s="70"/>
      <c r="K144" s="70"/>
      <c r="L144" s="70"/>
      <c r="M144" s="70"/>
      <c r="N144" s="70"/>
      <c r="O144" s="70"/>
      <c r="P144" s="70"/>
      <c r="Q144" s="73"/>
      <c r="R144" s="73"/>
      <c r="S144" s="37"/>
      <c r="T144" s="37"/>
    </row>
    <row r="145" spans="2:2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77"/>
      <c r="R145" s="74"/>
      <c r="S145" s="45"/>
      <c r="T145" s="37"/>
    </row>
    <row r="146" spans="2:2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77"/>
      <c r="R146" s="74"/>
      <c r="S146" s="45"/>
      <c r="T146" s="35"/>
    </row>
    <row r="147" spans="2:2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74"/>
      <c r="R147" s="74"/>
      <c r="S147" s="45"/>
      <c r="T147" s="37"/>
    </row>
    <row r="148" spans="2:2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74"/>
      <c r="R148" s="74"/>
      <c r="S148" s="35"/>
      <c r="T148" s="35"/>
    </row>
    <row r="149" spans="2:2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74"/>
      <c r="R149" s="74"/>
      <c r="S149" s="35"/>
      <c r="T149" s="55"/>
    </row>
    <row r="150" spans="2:2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74"/>
      <c r="R150" s="74"/>
      <c r="S150" s="37"/>
      <c r="T150" s="37"/>
    </row>
    <row r="151" spans="2:2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74"/>
      <c r="R151" s="74"/>
      <c r="S151" s="35"/>
      <c r="T151" s="37"/>
    </row>
    <row r="152" spans="2:2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74"/>
      <c r="R152" s="74"/>
      <c r="S152" s="37"/>
      <c r="T152" s="37"/>
    </row>
    <row r="153" spans="2:2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73"/>
      <c r="R153" s="73"/>
      <c r="S153" s="35"/>
      <c r="T153" s="37"/>
    </row>
    <row r="154" spans="2:2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74"/>
      <c r="R154" s="74"/>
      <c r="S154" s="37"/>
      <c r="T154" s="37"/>
    </row>
    <row r="155" spans="2:2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74"/>
      <c r="R155" s="74"/>
      <c r="S155" s="35"/>
      <c r="T155" s="35"/>
    </row>
    <row r="156" spans="2:2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73"/>
      <c r="R156" s="73"/>
      <c r="S156" s="37"/>
      <c r="T156" s="37"/>
    </row>
    <row r="157" spans="2:2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73"/>
      <c r="R157" s="73"/>
      <c r="S157" s="35"/>
      <c r="T157" s="37"/>
    </row>
    <row r="158" spans="2:2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74"/>
      <c r="R158" s="74"/>
      <c r="S158" s="37"/>
      <c r="T158" s="35"/>
    </row>
    <row r="159" spans="2:2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74"/>
      <c r="R159" s="74"/>
      <c r="S159" s="35"/>
      <c r="T159" s="35"/>
    </row>
    <row r="160" spans="2:2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74"/>
      <c r="R160" s="74"/>
      <c r="S160" s="35"/>
      <c r="T160" s="37"/>
    </row>
    <row r="161" spans="2:2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73"/>
      <c r="R161" s="73"/>
      <c r="S161" s="37"/>
      <c r="T161" s="35"/>
    </row>
    <row r="162" spans="2:2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74"/>
      <c r="R162" s="74"/>
      <c r="S162" s="35"/>
      <c r="T162" s="37"/>
    </row>
    <row r="163" spans="2:2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73"/>
      <c r="R163" s="73"/>
      <c r="S163" s="37"/>
      <c r="T163" s="35"/>
    </row>
    <row r="164" spans="2:2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73"/>
      <c r="R164" s="73"/>
      <c r="S164" s="35"/>
      <c r="T164" s="37"/>
    </row>
    <row r="165" spans="2:2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74"/>
      <c r="R165" s="74"/>
      <c r="S165" s="35"/>
      <c r="T165" s="37"/>
    </row>
    <row r="166" spans="2:2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74"/>
      <c r="R166" s="74"/>
      <c r="S166" s="37"/>
      <c r="T166" s="37"/>
    </row>
    <row r="167" spans="2:2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74"/>
      <c r="R167" s="74"/>
      <c r="S167" s="37"/>
      <c r="T167" s="37"/>
    </row>
    <row r="168" spans="2:2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74"/>
      <c r="R168" s="74"/>
      <c r="S168" s="37"/>
      <c r="T168" s="35"/>
    </row>
    <row r="169" spans="2:2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74"/>
      <c r="R169" s="74"/>
      <c r="S169" s="35"/>
      <c r="T169" s="37"/>
    </row>
    <row r="170" spans="2:2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73"/>
      <c r="R170" s="73"/>
      <c r="S170" s="37"/>
      <c r="T170" s="37"/>
    </row>
    <row r="171" spans="2:2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74"/>
      <c r="R171" s="74"/>
      <c r="S171" s="37"/>
      <c r="T171" s="37"/>
    </row>
    <row r="172" spans="2:2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74"/>
      <c r="R172" s="74"/>
      <c r="S172" s="35"/>
      <c r="T172" s="37"/>
    </row>
    <row r="173" spans="2:2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73"/>
      <c r="R173" s="73"/>
      <c r="S173" s="37"/>
      <c r="T173" s="35"/>
    </row>
    <row r="174" spans="2:2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73"/>
      <c r="R174" s="73"/>
      <c r="S174" s="37"/>
      <c r="T174" s="35"/>
    </row>
    <row r="175" spans="2:2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74"/>
      <c r="R175" s="74"/>
      <c r="S175" s="35"/>
      <c r="T175" s="37"/>
    </row>
    <row r="176" spans="2:2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73"/>
      <c r="R176" s="73"/>
      <c r="S176" s="37"/>
      <c r="T176" s="35"/>
    </row>
    <row r="177" spans="2:2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74"/>
      <c r="R177" s="74"/>
      <c r="S177" s="35"/>
      <c r="T177" s="37"/>
    </row>
    <row r="178" spans="2:2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73"/>
      <c r="R178" s="73"/>
      <c r="S178" s="37"/>
      <c r="T178" s="35"/>
    </row>
    <row r="179" spans="2:2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74"/>
      <c r="R179" s="74"/>
      <c r="S179" s="35"/>
      <c r="T179" s="37"/>
    </row>
    <row r="180" spans="2:2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S180" s="35"/>
      <c r="T180" s="35"/>
    </row>
    <row r="181" spans="2:2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S181" s="35"/>
      <c r="T181" s="37"/>
    </row>
    <row r="182" ht="13.5">
      <c r="T182" s="35"/>
    </row>
    <row r="183" ht="13.5">
      <c r="T183" s="37"/>
    </row>
    <row r="184" ht="13.5">
      <c r="T184" s="37"/>
    </row>
    <row r="185" ht="13.5">
      <c r="T185" s="35"/>
    </row>
    <row r="186" ht="13.5">
      <c r="T186" s="37"/>
    </row>
    <row r="187" ht="13.5">
      <c r="T187" s="37"/>
    </row>
    <row r="188" ht="13.5">
      <c r="T188" s="35"/>
    </row>
    <row r="189" ht="13.5">
      <c r="T189" s="35"/>
    </row>
    <row r="190" ht="13.5">
      <c r="T190" s="37"/>
    </row>
    <row r="191" ht="13.5">
      <c r="T191" s="35"/>
    </row>
    <row r="192" ht="13.5">
      <c r="T192" s="37"/>
    </row>
    <row r="193" ht="13.5">
      <c r="T193" s="37"/>
    </row>
    <row r="194" ht="13.5">
      <c r="T194" s="37"/>
    </row>
    <row r="195" ht="13.5">
      <c r="T195" s="35"/>
    </row>
    <row r="196" ht="13.5">
      <c r="T196" s="37"/>
    </row>
    <row r="197" ht="13.5">
      <c r="T197" s="35"/>
    </row>
    <row r="198" ht="13.5">
      <c r="T198" s="35"/>
    </row>
    <row r="199" ht="13.5">
      <c r="T199" s="37"/>
    </row>
    <row r="200" ht="13.5">
      <c r="T200" s="37"/>
    </row>
    <row r="201" ht="13.5">
      <c r="T201" s="37"/>
    </row>
    <row r="202" ht="13.5">
      <c r="T202" s="37"/>
    </row>
    <row r="203" ht="13.5">
      <c r="T203" s="35"/>
    </row>
    <row r="204" ht="13.5">
      <c r="T204" s="37"/>
    </row>
    <row r="205" ht="13.5">
      <c r="T205" s="37"/>
    </row>
    <row r="206" ht="13.5">
      <c r="T206" s="35"/>
    </row>
    <row r="207" ht="13.5">
      <c r="T207" s="37"/>
    </row>
    <row r="208" ht="13.5">
      <c r="T208" s="35"/>
    </row>
    <row r="209" ht="13.5">
      <c r="T209" s="35"/>
    </row>
    <row r="210" ht="13.5">
      <c r="T210" s="37"/>
    </row>
    <row r="211" ht="13.5">
      <c r="T211" s="35"/>
    </row>
    <row r="212" ht="13.5">
      <c r="T212" s="37"/>
    </row>
    <row r="213" ht="13.5">
      <c r="T213" s="35"/>
    </row>
    <row r="214" ht="13.5">
      <c r="T214" s="37"/>
    </row>
    <row r="215" ht="13.5">
      <c r="T215" s="35"/>
    </row>
    <row r="216" ht="13.5">
      <c r="T216" s="35"/>
    </row>
    <row r="217" ht="13.5">
      <c r="T217" s="37"/>
    </row>
    <row r="218" ht="13.5">
      <c r="T218" s="37"/>
    </row>
    <row r="219" ht="13.5">
      <c r="T219" s="37"/>
    </row>
    <row r="220" ht="13.5">
      <c r="T220" s="37"/>
    </row>
    <row r="221" ht="13.5">
      <c r="T221" s="35"/>
    </row>
    <row r="222" ht="13.5">
      <c r="T222" s="37"/>
    </row>
    <row r="223" ht="13.5">
      <c r="T223" s="37"/>
    </row>
    <row r="224" ht="13.5">
      <c r="T224" s="37"/>
    </row>
    <row r="225" ht="13.5">
      <c r="T225" s="35"/>
    </row>
    <row r="226" ht="13.5">
      <c r="T226" s="37"/>
    </row>
    <row r="227" ht="13.5">
      <c r="T227" s="37"/>
    </row>
    <row r="228" ht="13.5">
      <c r="T228" s="35"/>
    </row>
    <row r="229" ht="13.5">
      <c r="T229" s="45"/>
    </row>
    <row r="230" ht="13.5">
      <c r="T230" s="45"/>
    </row>
    <row r="231" ht="13.5">
      <c r="T231" s="45"/>
    </row>
    <row r="232" ht="13.5">
      <c r="T232" s="35"/>
    </row>
    <row r="233" ht="13.5">
      <c r="T233" s="35"/>
    </row>
    <row r="234" ht="13.5">
      <c r="T234" s="37"/>
    </row>
    <row r="235" ht="13.5">
      <c r="T235" s="35"/>
    </row>
    <row r="236" ht="13.5">
      <c r="T236" s="37"/>
    </row>
    <row r="237" ht="13.5">
      <c r="T237" s="35"/>
    </row>
    <row r="238" ht="13.5">
      <c r="T238" s="37"/>
    </row>
    <row r="239" ht="13.5">
      <c r="T239" s="35"/>
    </row>
    <row r="240" ht="13.5">
      <c r="T240" s="37"/>
    </row>
    <row r="241" ht="13.5">
      <c r="T241" s="35"/>
    </row>
    <row r="242" ht="13.5">
      <c r="T242" s="37"/>
    </row>
    <row r="243" ht="13.5">
      <c r="T243" s="35"/>
    </row>
    <row r="244" ht="13.5">
      <c r="T244" s="35"/>
    </row>
    <row r="245" ht="13.5">
      <c r="T245" s="37"/>
    </row>
    <row r="246" ht="13.5">
      <c r="T246" s="35"/>
    </row>
    <row r="247" ht="13.5">
      <c r="T247" s="37"/>
    </row>
    <row r="248" ht="13.5">
      <c r="T248" s="35"/>
    </row>
    <row r="249" ht="13.5">
      <c r="T249" s="35"/>
    </row>
    <row r="250" ht="13.5">
      <c r="T250" s="37"/>
    </row>
    <row r="251" ht="13.5">
      <c r="T251" s="37"/>
    </row>
    <row r="252" ht="13.5">
      <c r="T252" s="37"/>
    </row>
    <row r="253" ht="13.5">
      <c r="T253" s="35"/>
    </row>
    <row r="254" ht="13.5">
      <c r="T254" s="37"/>
    </row>
    <row r="255" ht="13.5">
      <c r="T255" s="37"/>
    </row>
    <row r="256" ht="13.5">
      <c r="T256" s="35"/>
    </row>
    <row r="257" ht="13.5">
      <c r="T257" s="37"/>
    </row>
    <row r="258" ht="13.5">
      <c r="T258" s="37"/>
    </row>
    <row r="259" ht="13.5">
      <c r="T259" s="35"/>
    </row>
    <row r="260" ht="13.5">
      <c r="T260" s="37"/>
    </row>
    <row r="261" ht="13.5">
      <c r="T261" s="35"/>
    </row>
    <row r="262" ht="13.5">
      <c r="T262" s="37"/>
    </row>
    <row r="263" ht="13.5">
      <c r="T263" s="35"/>
    </row>
    <row r="264" ht="13.5">
      <c r="T264" s="35"/>
    </row>
    <row r="265" ht="13.5">
      <c r="T265" s="35"/>
    </row>
  </sheetData>
  <sheetProtection/>
  <mergeCells count="3">
    <mergeCell ref="B2:B3"/>
    <mergeCell ref="Q2:Q3"/>
    <mergeCell ref="R2:R3"/>
  </mergeCells>
  <printOptions/>
  <pageMargins left="0.7" right="0.7" top="0.75" bottom="0.75" header="0.3" footer="0.3"/>
  <pageSetup firstPageNumber="4" useFirstPageNumber="1" horizontalDpi="600" verticalDpi="600" orientation="landscape" paperSize="9" scale="71" r:id="rId1"/>
  <headerFooter>
    <oddFooter>&amp;CPage &amp;P</oddFooter>
  </headerFooter>
  <rowBreaks count="1" manualBreakCount="1">
    <brk id="9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G23" sqref="G23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6" spans="1:6" ht="12.75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>
      <c r="B7" s="26" t="s">
        <v>129</v>
      </c>
      <c r="C7" s="28">
        <v>1.673192182410105</v>
      </c>
      <c r="E7" s="28"/>
      <c r="F7" s="59"/>
    </row>
    <row r="8" spans="2:6" ht="12.75">
      <c r="B8" s="26" t="s">
        <v>132</v>
      </c>
      <c r="C8" s="28">
        <v>4.38064097452677</v>
      </c>
      <c r="E8" s="28"/>
      <c r="F8" s="59"/>
    </row>
    <row r="9" spans="2:6" ht="12.75">
      <c r="B9" s="26" t="s">
        <v>136</v>
      </c>
      <c r="C9" s="28">
        <v>5.520258543953275</v>
      </c>
      <c r="E9" s="28"/>
      <c r="F9" s="59"/>
    </row>
    <row r="10" spans="2:6" ht="12.75">
      <c r="B10" s="26" t="s">
        <v>137</v>
      </c>
      <c r="C10" s="28">
        <v>12.537131375373178</v>
      </c>
      <c r="E10" s="28"/>
      <c r="F10" s="59"/>
    </row>
    <row r="11" spans="2:6" ht="12.75">
      <c r="B11" s="26" t="s">
        <v>138</v>
      </c>
      <c r="C11" s="28">
        <v>39.258140839656676</v>
      </c>
      <c r="E11" s="28"/>
      <c r="F11" s="59"/>
    </row>
    <row r="12" spans="2:6" ht="12.75">
      <c r="B12" s="26" t="s">
        <v>139</v>
      </c>
      <c r="C12" s="28">
        <v>21.036324767424475</v>
      </c>
      <c r="E12" s="28"/>
      <c r="F12" s="59"/>
    </row>
    <row r="13" spans="2:6" ht="12.75">
      <c r="B13" s="26" t="s">
        <v>140</v>
      </c>
      <c r="C13" s="28">
        <v>18.071371981376444</v>
      </c>
      <c r="E13" s="28"/>
      <c r="F13" s="59"/>
    </row>
    <row r="14" spans="2:6" ht="12.75">
      <c r="B14" s="26" t="s">
        <v>141</v>
      </c>
      <c r="C14" s="28">
        <v>17.7</v>
      </c>
      <c r="E14" s="28"/>
      <c r="F14" s="59"/>
    </row>
    <row r="15" spans="2:6" ht="12.75">
      <c r="B15" s="26" t="s">
        <v>142</v>
      </c>
      <c r="C15" s="28">
        <v>38.8</v>
      </c>
      <c r="E15" s="28"/>
      <c r="F15" s="59"/>
    </row>
    <row r="16" spans="2:6" ht="12.75">
      <c r="B16" s="26" t="s">
        <v>143</v>
      </c>
      <c r="C16" s="28">
        <v>17.5</v>
      </c>
      <c r="E16" s="28"/>
      <c r="F16" s="59"/>
    </row>
    <row r="17" spans="2:6" ht="12.75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/>
      <c r="C22" s="28"/>
      <c r="E22" s="28"/>
      <c r="F22" s="59"/>
    </row>
    <row r="23" ht="11.25">
      <c r="B23" s="9"/>
    </row>
    <row r="24" spans="1:4" ht="11.25">
      <c r="A24" s="5" t="s">
        <v>179</v>
      </c>
      <c r="C24" s="71">
        <f>AVERAGE(C19:C21)</f>
        <v>14.1</v>
      </c>
      <c r="D24" s="59"/>
    </row>
    <row r="26" spans="1:3" ht="11.25">
      <c r="A26" s="5" t="s">
        <v>180</v>
      </c>
      <c r="C26" s="71">
        <f>AVERAGE(C6:C8)</f>
        <v>5.60146317374696</v>
      </c>
    </row>
    <row r="27" ht="11.25">
      <c r="C27" s="71"/>
    </row>
    <row r="28" spans="1:3" ht="11.25">
      <c r="A28" s="5" t="s">
        <v>176</v>
      </c>
      <c r="C28" s="71">
        <f>AVERAGE(C6:C17)</f>
        <v>16.985634752418743</v>
      </c>
    </row>
  </sheetData>
  <sheetProtection/>
  <printOptions/>
  <pageMargins left="0.7" right="0.7" top="0.75" bottom="0.75" header="0.3" footer="0.3"/>
  <pageSetup firstPageNumber="8" useFirstPageNumber="1" horizontalDpi="300" verticalDpi="300" orientation="landscape" r:id="rId1"/>
  <headerFooter>
    <oddFooter>&amp;C&amp;9Page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3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4" t="s">
        <v>172</v>
      </c>
      <c r="DX2" s="84" t="s">
        <v>173</v>
      </c>
    </row>
    <row r="3" spans="2:128" s="31" customFormat="1" ht="22.5" customHeight="1">
      <c r="B3" s="83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4"/>
      <c r="DX3" s="84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Lovemore Mandiopera</cp:lastModifiedBy>
  <cp:lastPrinted>2020-04-15T08:43:18Z</cp:lastPrinted>
  <dcterms:created xsi:type="dcterms:W3CDTF">2012-12-18T14:30:56Z</dcterms:created>
  <dcterms:modified xsi:type="dcterms:W3CDTF">2020-05-15T07:33:42Z</dcterms:modified>
  <cp:category/>
  <cp:version/>
  <cp:contentType/>
  <cp:contentStatus/>
</cp:coreProperties>
</file>